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ЧЁТЫ+\ОТЧЕТЫ 2025\отчет Главе 1 полугодие\Дополнение\"/>
    </mc:Choice>
  </mc:AlternateContent>
  <bookViews>
    <workbookView xWindow="0" yWindow="0" windowWidth="28800" windowHeight="12000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J40" i="1"/>
  <c r="J39" i="1"/>
  <c r="F41" i="1"/>
  <c r="G41" i="1" s="1"/>
  <c r="E41" i="1"/>
  <c r="G40" i="1"/>
  <c r="G39" i="1"/>
  <c r="G38" i="1"/>
  <c r="I37" i="1"/>
  <c r="H37" i="1"/>
  <c r="J36" i="1"/>
  <c r="J35" i="1"/>
  <c r="F37" i="1"/>
  <c r="E37" i="1"/>
  <c r="G36" i="1"/>
  <c r="G35" i="1"/>
  <c r="G34" i="1"/>
  <c r="K28" i="1"/>
  <c r="K31" i="1"/>
  <c r="I33" i="1"/>
  <c r="H33" i="1"/>
  <c r="F33" i="1"/>
  <c r="E33" i="1"/>
  <c r="J31" i="1"/>
  <c r="G32" i="1"/>
  <c r="G31" i="1"/>
  <c r="G30" i="1"/>
  <c r="I29" i="1"/>
  <c r="H29" i="1"/>
  <c r="F29" i="1"/>
  <c r="E29" i="1"/>
  <c r="K27" i="1"/>
  <c r="J28" i="1"/>
  <c r="J27" i="1"/>
  <c r="G28" i="1"/>
  <c r="G27" i="1"/>
  <c r="G26" i="1"/>
  <c r="K25" i="1"/>
  <c r="K24" i="1"/>
  <c r="K23" i="1"/>
  <c r="K22" i="1"/>
  <c r="J23" i="1"/>
  <c r="F25" i="1"/>
  <c r="E25" i="1"/>
  <c r="G23" i="1"/>
  <c r="G22" i="1"/>
  <c r="K20" i="1"/>
  <c r="K19" i="1"/>
  <c r="I21" i="1"/>
  <c r="H21" i="1"/>
  <c r="F21" i="1"/>
  <c r="J19" i="1"/>
  <c r="G20" i="1"/>
  <c r="G19" i="1"/>
  <c r="G18" i="1"/>
  <c r="E21" i="1"/>
  <c r="I17" i="1"/>
  <c r="H17" i="1"/>
  <c r="K16" i="1"/>
  <c r="K15" i="1"/>
  <c r="K14" i="1"/>
  <c r="J16" i="1"/>
  <c r="J15" i="1"/>
  <c r="F17" i="1"/>
  <c r="E17" i="1"/>
  <c r="G16" i="1"/>
  <c r="G15" i="1"/>
  <c r="G14" i="1"/>
  <c r="I13" i="1"/>
  <c r="H13" i="1"/>
  <c r="F13" i="1"/>
  <c r="E13" i="1"/>
  <c r="K12" i="1"/>
  <c r="K11" i="1"/>
  <c r="J12" i="1"/>
  <c r="G12" i="1"/>
  <c r="G11" i="1"/>
  <c r="I10" i="1"/>
  <c r="H10" i="1"/>
  <c r="F10" i="1"/>
  <c r="E10" i="1"/>
  <c r="K9" i="1"/>
  <c r="K8" i="1"/>
  <c r="K7" i="1"/>
  <c r="J9" i="1"/>
  <c r="J8" i="1"/>
  <c r="G9" i="1"/>
  <c r="G8" i="1"/>
  <c r="G7" i="1"/>
  <c r="K37" i="1" l="1"/>
  <c r="E42" i="1"/>
  <c r="F42" i="1"/>
  <c r="G42" i="1" s="1"/>
  <c r="K33" i="1"/>
  <c r="H42" i="1"/>
  <c r="J42" i="1" s="1"/>
  <c r="I42" i="1"/>
  <c r="K41" i="1"/>
  <c r="J33" i="1"/>
  <c r="G37" i="1"/>
  <c r="J37" i="1"/>
  <c r="G33" i="1"/>
  <c r="G29" i="1"/>
  <c r="K29" i="1"/>
  <c r="J29" i="1"/>
  <c r="G25" i="1"/>
  <c r="G21" i="1"/>
  <c r="K21" i="1"/>
  <c r="J21" i="1"/>
  <c r="J17" i="1"/>
  <c r="G17" i="1"/>
  <c r="K17" i="1"/>
  <c r="J13" i="1"/>
  <c r="K13" i="1"/>
  <c r="G13" i="1"/>
  <c r="G10" i="1"/>
  <c r="J10" i="1"/>
  <c r="K10" i="1"/>
  <c r="K42" i="1" l="1"/>
</calcChain>
</file>

<file path=xl/sharedStrings.xml><?xml version="1.0" encoding="utf-8"?>
<sst xmlns="http://schemas.openxmlformats.org/spreadsheetml/2006/main" count="48" uniqueCount="30">
  <si>
    <t>Наименование КСЦ</t>
  </si>
  <si>
    <t xml:space="preserve"> % исполнения</t>
  </si>
  <si>
    <t>МУНИЦИПАЛЬНОЕ ЗАДАНИЕ</t>
  </si>
  <si>
    <t>ИНЫЕ ЦЕЛИ</t>
  </si>
  <si>
    <t>Выделено ассигнований,руб</t>
  </si>
  <si>
    <t>Использовано,руб</t>
  </si>
  <si>
    <t>Использовано , руб</t>
  </si>
  <si>
    <t xml:space="preserve">итого </t>
  </si>
  <si>
    <t>неизрасходовано иные цели</t>
  </si>
  <si>
    <t>местный бюджет</t>
  </si>
  <si>
    <t>Мероприятия в сфере культуры и кинематографии</t>
  </si>
  <si>
    <t>Обеспечение деятельности учреждений, подведомственных учредителю в сфере культуры (учреждения культуры)</t>
  </si>
  <si>
    <t>Расходы на осуществление части переданных полномочий в сфере культуры Ивняковское СП)</t>
  </si>
  <si>
    <t xml:space="preserve"> Итого Ивняковский КСЦ</t>
  </si>
  <si>
    <t>ИТОГО МУК РКМЦ</t>
  </si>
  <si>
    <t>Расходы на осуществление части переданных полномочий в сфере культуры (Карабихское сельское поселение)</t>
  </si>
  <si>
    <t>Итого Карабихский КСЦ</t>
  </si>
  <si>
    <t>Итого Григорьевский КСЦ</t>
  </si>
  <si>
    <t>Расходы на осуществление части переданных полномочий в сфере культуры (Заволжское сельское поселение)</t>
  </si>
  <si>
    <t>Расходы на осуществление части переданных полномочий в сфере культуры (Кузнечихинское СП)</t>
  </si>
  <si>
    <t>Итого Кузнечихинский КСЦ</t>
  </si>
  <si>
    <t>Итого Леснополянский КСЦ</t>
  </si>
  <si>
    <t>Расходы на осуществление части переданных полномочий в сфере культуры (городское поселение Лесная Поляна)</t>
  </si>
  <si>
    <t>Расходы на осуществление части переданных полномочий в сфере культуры (Некрасовское сельское поселение)</t>
  </si>
  <si>
    <t>Итого Михайловский КСЦ</t>
  </si>
  <si>
    <t>Расходы на осуществление части переданных полномочий в сфере культуры (Курбское сельское поселение)</t>
  </si>
  <si>
    <t>Итого Ширинский КСЦ</t>
  </si>
  <si>
    <t>Расходы на осуществление части переданных полномочий в сфере культуры (Туношенское сельское поселение)</t>
  </si>
  <si>
    <t>Итого Туношенский КСЦ</t>
  </si>
  <si>
    <t>Анализ исполнения бюджета 6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</si>
</sst>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7" fillId="0" borderId="1" xfId="0" applyFont="1" applyBorder="1"/>
    <xf numFmtId="4" fontId="7" fillId="0" borderId="1" xfId="0" applyNumberFormat="1" applyFont="1" applyBorder="1"/>
    <xf numFmtId="4" fontId="8" fillId="0" borderId="1" xfId="0" applyNumberFormat="1" applyFont="1" applyBorder="1"/>
    <xf numFmtId="2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1" fillId="0" borderId="0" xfId="0" applyFont="1"/>
    <xf numFmtId="0" fontId="9" fillId="0" borderId="0" xfId="0" applyFont="1"/>
    <xf numFmtId="0" fontId="5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K46"/>
  <sheetViews>
    <sheetView tabSelected="1" topLeftCell="A22" zoomScale="60" zoomScaleNormal="60" workbookViewId="0">
      <selection activeCell="G49" sqref="G49"/>
    </sheetView>
  </sheetViews>
  <sheetFormatPr defaultRowHeight="15" x14ac:dyDescent="0.25"/>
  <cols>
    <col min="4" max="4" width="50.85546875" customWidth="1"/>
    <col min="5" max="5" width="26.85546875" customWidth="1"/>
    <col min="6" max="6" width="28.140625" customWidth="1"/>
    <col min="7" max="7" width="19.28515625" customWidth="1"/>
    <col min="8" max="8" width="28.85546875" customWidth="1"/>
    <col min="9" max="9" width="23.5703125" customWidth="1"/>
    <col min="10" max="10" width="19.140625" customWidth="1"/>
    <col min="11" max="11" width="21.42578125" customWidth="1"/>
  </cols>
  <sheetData>
    <row r="3" spans="3:11" ht="22.5" x14ac:dyDescent="0.3">
      <c r="C3" s="15"/>
      <c r="D3" s="16"/>
      <c r="E3" s="16" t="s">
        <v>29</v>
      </c>
      <c r="F3" s="16"/>
      <c r="G3" s="17"/>
      <c r="H3" s="17"/>
      <c r="I3" s="17"/>
      <c r="J3" s="17"/>
      <c r="K3" s="17"/>
    </row>
    <row r="4" spans="3:11" ht="18.75" x14ac:dyDescent="0.3">
      <c r="C4" s="15"/>
      <c r="D4" s="17"/>
      <c r="E4" s="17"/>
      <c r="F4" s="17"/>
      <c r="G4" s="17"/>
      <c r="H4" s="17"/>
      <c r="I4" s="17"/>
      <c r="J4" s="17"/>
      <c r="K4" s="17" t="s">
        <v>9</v>
      </c>
    </row>
    <row r="5" spans="3:11" ht="18.75" x14ac:dyDescent="0.3">
      <c r="C5" s="1"/>
      <c r="D5" s="23" t="s">
        <v>0</v>
      </c>
      <c r="E5" s="22" t="s">
        <v>2</v>
      </c>
      <c r="F5" s="22"/>
      <c r="G5" s="22"/>
      <c r="H5" s="22" t="s">
        <v>3</v>
      </c>
      <c r="I5" s="22"/>
      <c r="J5" s="22"/>
      <c r="K5" s="24" t="s">
        <v>8</v>
      </c>
    </row>
    <row r="6" spans="3:11" ht="18.75" x14ac:dyDescent="0.3">
      <c r="C6" s="1"/>
      <c r="D6" s="23"/>
      <c r="E6" s="5" t="s">
        <v>4</v>
      </c>
      <c r="F6" s="5" t="s">
        <v>6</v>
      </c>
      <c r="G6" s="5" t="s">
        <v>1</v>
      </c>
      <c r="H6" s="5" t="s">
        <v>4</v>
      </c>
      <c r="I6" s="5" t="s">
        <v>5</v>
      </c>
      <c r="J6" s="5" t="s">
        <v>1</v>
      </c>
      <c r="K6" s="24"/>
    </row>
    <row r="7" spans="3:11" ht="18.75" x14ac:dyDescent="0.3">
      <c r="C7" s="1"/>
      <c r="D7" s="5" t="s">
        <v>10</v>
      </c>
      <c r="E7" s="6">
        <v>300000</v>
      </c>
      <c r="F7" s="7">
        <v>190000</v>
      </c>
      <c r="G7" s="8">
        <f t="shared" ref="G7:G10" si="0">F7*100/E7</f>
        <v>63.333333333333336</v>
      </c>
      <c r="H7" s="6">
        <v>0</v>
      </c>
      <c r="I7" s="6">
        <v>0</v>
      </c>
      <c r="J7" s="8">
        <v>0</v>
      </c>
      <c r="K7" s="6">
        <f t="shared" ref="K7:K33" si="1">H7-I7</f>
        <v>0</v>
      </c>
    </row>
    <row r="8" spans="3:11" ht="56.25" x14ac:dyDescent="0.3">
      <c r="C8" s="1"/>
      <c r="D8" s="9" t="s">
        <v>11</v>
      </c>
      <c r="E8" s="6">
        <v>9973110.1099999994</v>
      </c>
      <c r="F8" s="7">
        <v>6379620.4500000002</v>
      </c>
      <c r="G8" s="8">
        <f t="shared" si="0"/>
        <v>63.968214324668679</v>
      </c>
      <c r="H8" s="6">
        <v>254600</v>
      </c>
      <c r="I8" s="6">
        <v>18721.63</v>
      </c>
      <c r="J8" s="8">
        <f t="shared" ref="J8:J13" si="2">I8*100/H8</f>
        <v>7.3533503534956797</v>
      </c>
      <c r="K8" s="6">
        <f t="shared" si="1"/>
        <v>235878.37</v>
      </c>
    </row>
    <row r="9" spans="3:11" ht="39" customHeight="1" x14ac:dyDescent="0.3">
      <c r="C9" s="1"/>
      <c r="D9" s="9" t="s">
        <v>12</v>
      </c>
      <c r="E9" s="6">
        <v>1652485</v>
      </c>
      <c r="F9" s="7">
        <v>643711.13</v>
      </c>
      <c r="G9" s="8">
        <f t="shared" si="0"/>
        <v>38.954128479229766</v>
      </c>
      <c r="H9" s="6">
        <v>570000</v>
      </c>
      <c r="I9" s="6">
        <v>258800</v>
      </c>
      <c r="J9" s="8">
        <f t="shared" si="2"/>
        <v>45.403508771929822</v>
      </c>
      <c r="K9" s="6">
        <f t="shared" si="1"/>
        <v>311200</v>
      </c>
    </row>
    <row r="10" spans="3:11" s="3" customFormat="1" ht="21" customHeight="1" x14ac:dyDescent="0.3">
      <c r="C10" s="2"/>
      <c r="D10" s="10" t="s">
        <v>13</v>
      </c>
      <c r="E10" s="11">
        <f>SUM(E7:E9)</f>
        <v>11925595.109999999</v>
      </c>
      <c r="F10" s="12">
        <f>SUM(F7:F9)</f>
        <v>7213331.5800000001</v>
      </c>
      <c r="G10" s="13">
        <f t="shared" si="0"/>
        <v>60.48613518625487</v>
      </c>
      <c r="H10" s="11">
        <f>SUM(H7:H9)</f>
        <v>824600</v>
      </c>
      <c r="I10" s="11">
        <f>SUM(I7:I9)</f>
        <v>277521.63</v>
      </c>
      <c r="J10" s="13">
        <f t="shared" si="2"/>
        <v>33.655303177298087</v>
      </c>
      <c r="K10" s="11">
        <f t="shared" si="1"/>
        <v>547078.37</v>
      </c>
    </row>
    <row r="11" spans="3:11" ht="18.75" x14ac:dyDescent="0.3">
      <c r="C11" s="1"/>
      <c r="D11" s="5" t="s">
        <v>10</v>
      </c>
      <c r="E11" s="6">
        <v>3500000</v>
      </c>
      <c r="F11" s="7">
        <v>1403018.55</v>
      </c>
      <c r="G11" s="8">
        <f>F11*100/E11</f>
        <v>40.086244285714287</v>
      </c>
      <c r="H11" s="6">
        <v>0</v>
      </c>
      <c r="I11" s="6">
        <v>0</v>
      </c>
      <c r="J11" s="8">
        <v>0</v>
      </c>
      <c r="K11" s="6">
        <f t="shared" si="1"/>
        <v>0</v>
      </c>
    </row>
    <row r="12" spans="3:11" ht="56.25" x14ac:dyDescent="0.3">
      <c r="C12" s="1"/>
      <c r="D12" s="9" t="s">
        <v>11</v>
      </c>
      <c r="E12" s="6">
        <v>6811186.8099999996</v>
      </c>
      <c r="F12" s="7">
        <v>2992155.33</v>
      </c>
      <c r="G12" s="8">
        <f t="shared" ref="G12:G13" si="3">F12*100/E12</f>
        <v>43.930014158575105</v>
      </c>
      <c r="H12" s="6">
        <v>60000</v>
      </c>
      <c r="I12" s="6">
        <v>35358.14</v>
      </c>
      <c r="J12" s="8">
        <f t="shared" si="2"/>
        <v>58.930233333333334</v>
      </c>
      <c r="K12" s="6">
        <f t="shared" si="1"/>
        <v>24641.86</v>
      </c>
    </row>
    <row r="13" spans="3:11" s="3" customFormat="1" ht="18.75" x14ac:dyDescent="0.3">
      <c r="C13" s="2"/>
      <c r="D13" s="10" t="s">
        <v>14</v>
      </c>
      <c r="E13" s="11">
        <f>SUM(E11:E12)</f>
        <v>10311186.809999999</v>
      </c>
      <c r="F13" s="12">
        <f>SUM(F11:F12)</f>
        <v>4395173.88</v>
      </c>
      <c r="G13" s="13">
        <f t="shared" si="3"/>
        <v>42.625295816941957</v>
      </c>
      <c r="H13" s="11">
        <f>SUM(H11:H12)</f>
        <v>60000</v>
      </c>
      <c r="I13" s="11">
        <f>SUM(I12)</f>
        <v>35358.14</v>
      </c>
      <c r="J13" s="13">
        <f t="shared" si="2"/>
        <v>58.930233333333334</v>
      </c>
      <c r="K13" s="11">
        <f t="shared" si="1"/>
        <v>24641.86</v>
      </c>
    </row>
    <row r="14" spans="3:11" ht="18.75" x14ac:dyDescent="0.3">
      <c r="C14" s="1"/>
      <c r="D14" s="5" t="s">
        <v>10</v>
      </c>
      <c r="E14" s="6">
        <v>200000</v>
      </c>
      <c r="F14" s="7">
        <v>68000</v>
      </c>
      <c r="G14" s="8">
        <f>F14*100/E14</f>
        <v>34</v>
      </c>
      <c r="H14" s="6"/>
      <c r="I14" s="6"/>
      <c r="J14" s="8"/>
      <c r="K14" s="6">
        <f t="shared" si="1"/>
        <v>0</v>
      </c>
    </row>
    <row r="15" spans="3:11" ht="56.25" x14ac:dyDescent="0.3">
      <c r="C15" s="1"/>
      <c r="D15" s="9" t="s">
        <v>11</v>
      </c>
      <c r="E15" s="6">
        <v>12398693.65</v>
      </c>
      <c r="F15" s="7">
        <v>8498932.8399999999</v>
      </c>
      <c r="G15" s="8">
        <f>F15*100/E15</f>
        <v>68.54700244972986</v>
      </c>
      <c r="H15" s="6">
        <v>445254</v>
      </c>
      <c r="I15" s="6">
        <v>355485.23</v>
      </c>
      <c r="J15" s="8">
        <f t="shared" ref="J15:J23" si="4">I15*100/H15</f>
        <v>79.838750466026127</v>
      </c>
      <c r="K15" s="6">
        <f t="shared" si="1"/>
        <v>89768.770000000019</v>
      </c>
    </row>
    <row r="16" spans="3:11" ht="59.25" customHeight="1" x14ac:dyDescent="0.3">
      <c r="C16" s="1"/>
      <c r="D16" s="9" t="s">
        <v>15</v>
      </c>
      <c r="E16" s="6">
        <v>2309646</v>
      </c>
      <c r="F16" s="7">
        <v>711613.26</v>
      </c>
      <c r="G16" s="8">
        <f>F16*100/E16</f>
        <v>30.810490438794517</v>
      </c>
      <c r="H16" s="6">
        <v>800000</v>
      </c>
      <c r="I16" s="6">
        <v>65798.240000000005</v>
      </c>
      <c r="J16" s="8">
        <f t="shared" si="4"/>
        <v>8.2247800000000009</v>
      </c>
      <c r="K16" s="6">
        <f t="shared" si="1"/>
        <v>734201.76</v>
      </c>
    </row>
    <row r="17" spans="3:11" s="3" customFormat="1" ht="18.75" x14ac:dyDescent="0.3">
      <c r="C17" s="2"/>
      <c r="D17" s="14" t="s">
        <v>16</v>
      </c>
      <c r="E17" s="11">
        <f>SUM(E14:E16)</f>
        <v>14908339.65</v>
      </c>
      <c r="F17" s="12">
        <f>SUM(F14:F16)</f>
        <v>9278546.0999999996</v>
      </c>
      <c r="G17" s="13">
        <f>F17*100/E17</f>
        <v>62.237286765867317</v>
      </c>
      <c r="H17" s="11">
        <f>SUM(H14:H16)</f>
        <v>1245254</v>
      </c>
      <c r="I17" s="11">
        <f>SUM(I14:I16)</f>
        <v>421283.47</v>
      </c>
      <c r="J17" s="13">
        <f t="shared" si="4"/>
        <v>33.831127625367998</v>
      </c>
      <c r="K17" s="11">
        <f t="shared" si="1"/>
        <v>823970.53</v>
      </c>
    </row>
    <row r="18" spans="3:11" ht="18.75" x14ac:dyDescent="0.3">
      <c r="C18" s="1"/>
      <c r="D18" s="5" t="s">
        <v>10</v>
      </c>
      <c r="E18" s="6">
        <v>400000</v>
      </c>
      <c r="F18" s="7">
        <v>152500</v>
      </c>
      <c r="G18" s="8">
        <f t="shared" ref="G18:G29" si="5">F18*100/E18</f>
        <v>38.125</v>
      </c>
      <c r="H18" s="6"/>
      <c r="I18" s="6"/>
      <c r="J18" s="8"/>
      <c r="K18" s="6"/>
    </row>
    <row r="19" spans="3:11" ht="58.5" customHeight="1" x14ac:dyDescent="0.3">
      <c r="C19" s="1"/>
      <c r="D19" s="9" t="s">
        <v>11</v>
      </c>
      <c r="E19" s="6">
        <v>19583972.84</v>
      </c>
      <c r="F19" s="7">
        <v>8538898.1600000001</v>
      </c>
      <c r="G19" s="8">
        <f t="shared" si="5"/>
        <v>43.601460386829253</v>
      </c>
      <c r="H19" s="6">
        <v>4889899</v>
      </c>
      <c r="I19" s="6">
        <v>915811.03</v>
      </c>
      <c r="J19" s="8">
        <f t="shared" si="4"/>
        <v>18.728628750818778</v>
      </c>
      <c r="K19" s="6">
        <f t="shared" si="1"/>
        <v>3974087.9699999997</v>
      </c>
    </row>
    <row r="20" spans="3:11" ht="57.75" customHeight="1" x14ac:dyDescent="0.3">
      <c r="C20" s="1"/>
      <c r="D20" s="9" t="s">
        <v>18</v>
      </c>
      <c r="E20" s="6">
        <v>2714788</v>
      </c>
      <c r="F20" s="7">
        <v>863242.23</v>
      </c>
      <c r="G20" s="8">
        <f t="shared" si="5"/>
        <v>31.797776842980003</v>
      </c>
      <c r="H20" s="6"/>
      <c r="I20" s="6"/>
      <c r="J20" s="8"/>
      <c r="K20" s="6">
        <f t="shared" si="1"/>
        <v>0</v>
      </c>
    </row>
    <row r="21" spans="3:11" s="3" customFormat="1" ht="18.75" x14ac:dyDescent="0.3">
      <c r="C21" s="2"/>
      <c r="D21" s="10" t="s">
        <v>17</v>
      </c>
      <c r="E21" s="11">
        <f>SUM(E18:E20)</f>
        <v>22698760.84</v>
      </c>
      <c r="F21" s="12">
        <f>SUM(F19:F20)</f>
        <v>9402140.3900000006</v>
      </c>
      <c r="G21" s="13">
        <f t="shared" si="5"/>
        <v>41.421381793808969</v>
      </c>
      <c r="H21" s="11">
        <f>SUM(H18:H20)</f>
        <v>4889899</v>
      </c>
      <c r="I21" s="11">
        <f>SUM(I18:I20)</f>
        <v>915811.03</v>
      </c>
      <c r="J21" s="13">
        <f t="shared" si="4"/>
        <v>18.728628750818778</v>
      </c>
      <c r="K21" s="11">
        <f t="shared" si="1"/>
        <v>3974087.9699999997</v>
      </c>
    </row>
    <row r="22" spans="3:11" ht="18.75" x14ac:dyDescent="0.3">
      <c r="C22" s="1"/>
      <c r="D22" s="5" t="s">
        <v>10</v>
      </c>
      <c r="E22" s="6">
        <v>500000</v>
      </c>
      <c r="F22" s="7">
        <v>300000</v>
      </c>
      <c r="G22" s="8">
        <f t="shared" si="5"/>
        <v>60</v>
      </c>
      <c r="H22" s="6"/>
      <c r="I22" s="6"/>
      <c r="J22" s="8"/>
      <c r="K22" s="6">
        <f t="shared" si="1"/>
        <v>0</v>
      </c>
    </row>
    <row r="23" spans="3:11" ht="56.25" x14ac:dyDescent="0.3">
      <c r="C23" s="1"/>
      <c r="D23" s="9" t="s">
        <v>11</v>
      </c>
      <c r="E23" s="6">
        <v>21770732.57</v>
      </c>
      <c r="F23" s="7">
        <v>12398092.779999999</v>
      </c>
      <c r="G23" s="8">
        <f t="shared" si="5"/>
        <v>56.94844094077262</v>
      </c>
      <c r="H23" s="6">
        <v>7167227</v>
      </c>
      <c r="I23" s="6">
        <v>588544.47</v>
      </c>
      <c r="J23" s="8">
        <f t="shared" si="4"/>
        <v>8.2116063855658545</v>
      </c>
      <c r="K23" s="6">
        <f t="shared" si="1"/>
        <v>6578682.5300000003</v>
      </c>
    </row>
    <row r="24" spans="3:11" ht="56.25" x14ac:dyDescent="0.3">
      <c r="C24" s="1"/>
      <c r="D24" s="9" t="s">
        <v>19</v>
      </c>
      <c r="E24" s="6">
        <v>2036783</v>
      </c>
      <c r="F24" s="7">
        <v>0</v>
      </c>
      <c r="G24" s="8">
        <v>218714</v>
      </c>
      <c r="H24" s="6">
        <v>0</v>
      </c>
      <c r="I24" s="6">
        <v>0</v>
      </c>
      <c r="J24" s="8">
        <v>0</v>
      </c>
      <c r="K24" s="6">
        <f t="shared" si="1"/>
        <v>0</v>
      </c>
    </row>
    <row r="25" spans="3:11" s="3" customFormat="1" ht="18.75" x14ac:dyDescent="0.3">
      <c r="C25" s="2"/>
      <c r="D25" s="10" t="s">
        <v>20</v>
      </c>
      <c r="E25" s="11">
        <f>SUM(E22:E24)</f>
        <v>24307515.57</v>
      </c>
      <c r="F25" s="12">
        <f>SUM(F22:F24)</f>
        <v>12698092.779999999</v>
      </c>
      <c r="G25" s="13">
        <f t="shared" si="5"/>
        <v>52.239369109658455</v>
      </c>
      <c r="H25" s="11"/>
      <c r="I25" s="11"/>
      <c r="J25" s="13"/>
      <c r="K25" s="11">
        <f t="shared" si="1"/>
        <v>0</v>
      </c>
    </row>
    <row r="26" spans="3:11" ht="18.75" x14ac:dyDescent="0.3">
      <c r="C26" s="1"/>
      <c r="D26" s="5" t="s">
        <v>10</v>
      </c>
      <c r="E26" s="6">
        <v>300000</v>
      </c>
      <c r="F26" s="7">
        <v>107542.7</v>
      </c>
      <c r="G26" s="8">
        <f t="shared" si="5"/>
        <v>35.847566666666665</v>
      </c>
      <c r="H26" s="6"/>
      <c r="I26" s="6"/>
      <c r="J26" s="8"/>
      <c r="K26" s="6"/>
    </row>
    <row r="27" spans="3:11" ht="56.25" x14ac:dyDescent="0.3">
      <c r="C27" s="1"/>
      <c r="D27" s="9" t="s">
        <v>11</v>
      </c>
      <c r="E27" s="6">
        <v>8560707.9399999995</v>
      </c>
      <c r="F27" s="7">
        <v>4337403.7</v>
      </c>
      <c r="G27" s="8">
        <f t="shared" si="5"/>
        <v>50.666413693818882</v>
      </c>
      <c r="H27" s="6">
        <v>355600</v>
      </c>
      <c r="I27" s="6">
        <v>0</v>
      </c>
      <c r="J27" s="8">
        <f t="shared" ref="J27:J42" si="6">I27*100/H27</f>
        <v>0</v>
      </c>
      <c r="K27" s="6">
        <f t="shared" si="1"/>
        <v>355600</v>
      </c>
    </row>
    <row r="28" spans="3:11" ht="59.25" customHeight="1" x14ac:dyDescent="0.3">
      <c r="C28" s="1"/>
      <c r="D28" s="9" t="s">
        <v>22</v>
      </c>
      <c r="E28" s="6">
        <v>648884</v>
      </c>
      <c r="F28" s="7">
        <v>324163</v>
      </c>
      <c r="G28" s="8">
        <f t="shared" si="5"/>
        <v>49.957003100708292</v>
      </c>
      <c r="H28" s="6">
        <v>650000</v>
      </c>
      <c r="I28" s="6">
        <v>100000</v>
      </c>
      <c r="J28" s="8">
        <f t="shared" si="6"/>
        <v>15.384615384615385</v>
      </c>
      <c r="K28" s="5">
        <f t="shared" si="1"/>
        <v>550000</v>
      </c>
    </row>
    <row r="29" spans="3:11" s="3" customFormat="1" ht="18.75" x14ac:dyDescent="0.3">
      <c r="C29" s="2"/>
      <c r="D29" s="10" t="s">
        <v>21</v>
      </c>
      <c r="E29" s="11">
        <f>SUM(E26:E28)</f>
        <v>9509591.9399999995</v>
      </c>
      <c r="F29" s="12">
        <f>SUM(F26:F28)</f>
        <v>4769109.4000000004</v>
      </c>
      <c r="G29" s="13">
        <f t="shared" si="5"/>
        <v>50.150515711823495</v>
      </c>
      <c r="H29" s="11">
        <f>SUM(H26:H28)</f>
        <v>1005600</v>
      </c>
      <c r="I29" s="11">
        <f>SUM(I26:I28)</f>
        <v>100000</v>
      </c>
      <c r="J29" s="13">
        <f t="shared" si="6"/>
        <v>9.9443118536197304</v>
      </c>
      <c r="K29" s="11">
        <f t="shared" si="1"/>
        <v>905600</v>
      </c>
    </row>
    <row r="30" spans="3:11" ht="18.75" x14ac:dyDescent="0.3">
      <c r="C30" s="1"/>
      <c r="D30" s="5" t="s">
        <v>10</v>
      </c>
      <c r="E30" s="6">
        <v>300000</v>
      </c>
      <c r="F30" s="7">
        <v>82000</v>
      </c>
      <c r="G30" s="8">
        <f t="shared" ref="G30:G42" si="7">F30*100/E30</f>
        <v>27.333333333333332</v>
      </c>
      <c r="H30" s="6"/>
      <c r="I30" s="6"/>
      <c r="J30" s="8"/>
      <c r="K30" s="6"/>
    </row>
    <row r="31" spans="3:11" ht="56.25" x14ac:dyDescent="0.3">
      <c r="C31" s="1"/>
      <c r="D31" s="9" t="s">
        <v>11</v>
      </c>
      <c r="E31" s="6">
        <v>4820159.63</v>
      </c>
      <c r="F31" s="7">
        <v>2978645.68</v>
      </c>
      <c r="G31" s="8">
        <f t="shared" si="7"/>
        <v>61.795581653796809</v>
      </c>
      <c r="H31" s="6">
        <v>834843.5</v>
      </c>
      <c r="I31" s="6">
        <v>421770.5</v>
      </c>
      <c r="J31" s="8">
        <f t="shared" si="6"/>
        <v>50.520906014121209</v>
      </c>
      <c r="K31" s="6">
        <f t="shared" si="1"/>
        <v>413073</v>
      </c>
    </row>
    <row r="32" spans="3:11" ht="56.25" customHeight="1" x14ac:dyDescent="0.3">
      <c r="C32" s="1"/>
      <c r="D32" s="9" t="s">
        <v>23</v>
      </c>
      <c r="E32" s="6">
        <v>452257</v>
      </c>
      <c r="F32" s="7">
        <v>269886.5</v>
      </c>
      <c r="G32" s="8">
        <f t="shared" si="7"/>
        <v>59.675472131995747</v>
      </c>
      <c r="H32" s="6"/>
      <c r="I32" s="6"/>
      <c r="J32" s="8"/>
      <c r="K32" s="6"/>
    </row>
    <row r="33" spans="3:11" s="3" customFormat="1" ht="18.75" x14ac:dyDescent="0.3">
      <c r="C33" s="2"/>
      <c r="D33" s="10" t="s">
        <v>24</v>
      </c>
      <c r="E33" s="11">
        <f>SUM(E30:E32)</f>
        <v>5572416.6299999999</v>
      </c>
      <c r="F33" s="12">
        <f>SUM(F30:F32)</f>
        <v>3330532.18</v>
      </c>
      <c r="G33" s="13">
        <f t="shared" si="7"/>
        <v>59.768183198462673</v>
      </c>
      <c r="H33" s="11">
        <f>SUM(H30:H32)</f>
        <v>834843.5</v>
      </c>
      <c r="I33" s="11">
        <f>SUM(I30:I32)</f>
        <v>421770.5</v>
      </c>
      <c r="J33" s="13">
        <f t="shared" si="6"/>
        <v>50.520906014121209</v>
      </c>
      <c r="K33" s="11">
        <f t="shared" si="1"/>
        <v>413073</v>
      </c>
    </row>
    <row r="34" spans="3:11" ht="18.75" x14ac:dyDescent="0.3">
      <c r="C34" s="1"/>
      <c r="D34" s="5" t="s">
        <v>10</v>
      </c>
      <c r="E34" s="6">
        <v>300000</v>
      </c>
      <c r="F34" s="7">
        <v>150000</v>
      </c>
      <c r="G34" s="8">
        <f t="shared" si="7"/>
        <v>50</v>
      </c>
      <c r="H34" s="6">
        <v>0</v>
      </c>
      <c r="I34" s="6">
        <v>0</v>
      </c>
      <c r="J34" s="8">
        <v>0</v>
      </c>
      <c r="K34" s="6"/>
    </row>
    <row r="35" spans="3:11" ht="56.25" x14ac:dyDescent="0.3">
      <c r="C35" s="1"/>
      <c r="D35" s="9" t="s">
        <v>11</v>
      </c>
      <c r="E35" s="6">
        <v>9226556.0999999996</v>
      </c>
      <c r="F35" s="7">
        <v>5680208.5700000003</v>
      </c>
      <c r="G35" s="8">
        <f t="shared" si="7"/>
        <v>61.563691895830992</v>
      </c>
      <c r="H35" s="6">
        <v>1364466.24</v>
      </c>
      <c r="I35" s="6">
        <v>255928.79</v>
      </c>
      <c r="J35" s="8">
        <f t="shared" si="6"/>
        <v>18.756696391403572</v>
      </c>
      <c r="K35" s="6"/>
    </row>
    <row r="36" spans="3:11" ht="75" x14ac:dyDescent="0.3">
      <c r="C36" s="1"/>
      <c r="D36" s="9" t="s">
        <v>25</v>
      </c>
      <c r="E36" s="6">
        <v>946480</v>
      </c>
      <c r="F36" s="7">
        <v>623240</v>
      </c>
      <c r="G36" s="8">
        <f t="shared" si="7"/>
        <v>65.848195418814981</v>
      </c>
      <c r="H36" s="6">
        <v>300000</v>
      </c>
      <c r="I36" s="6"/>
      <c r="J36" s="8">
        <f t="shared" si="6"/>
        <v>0</v>
      </c>
      <c r="K36" s="6"/>
    </row>
    <row r="37" spans="3:11" s="3" customFormat="1" ht="18.75" x14ac:dyDescent="0.3">
      <c r="C37" s="2"/>
      <c r="D37" s="10" t="s">
        <v>26</v>
      </c>
      <c r="E37" s="11">
        <f>SUM(E34:E36)</f>
        <v>10473036.1</v>
      </c>
      <c r="F37" s="12">
        <f>SUM(F34:F36)</f>
        <v>6453448.5700000003</v>
      </c>
      <c r="G37" s="13">
        <f t="shared" si="7"/>
        <v>61.619653636064527</v>
      </c>
      <c r="H37" s="11">
        <f>SUM(H34:H36)</f>
        <v>1664466.24</v>
      </c>
      <c r="I37" s="11">
        <f>SUM(I34:I36)</f>
        <v>255928.79</v>
      </c>
      <c r="J37" s="13">
        <f t="shared" si="6"/>
        <v>15.376027692817608</v>
      </c>
      <c r="K37" s="11">
        <f t="shared" ref="K37" si="8">H37-I37</f>
        <v>1408537.45</v>
      </c>
    </row>
    <row r="38" spans="3:11" ht="18.75" x14ac:dyDescent="0.3">
      <c r="C38" s="1"/>
      <c r="D38" s="5" t="s">
        <v>10</v>
      </c>
      <c r="E38" s="6">
        <v>450000</v>
      </c>
      <c r="F38" s="7">
        <v>153661</v>
      </c>
      <c r="G38" s="8">
        <f t="shared" si="7"/>
        <v>34.146888888888888</v>
      </c>
      <c r="H38" s="6"/>
      <c r="I38" s="6"/>
      <c r="J38" s="8"/>
      <c r="K38" s="6"/>
    </row>
    <row r="39" spans="3:11" ht="56.25" x14ac:dyDescent="0.3">
      <c r="C39" s="1"/>
      <c r="D39" s="9" t="s">
        <v>11</v>
      </c>
      <c r="E39" s="6">
        <v>11238909.27</v>
      </c>
      <c r="F39" s="7">
        <v>7775889.9100000001</v>
      </c>
      <c r="G39" s="8">
        <f t="shared" si="7"/>
        <v>69.187229144701519</v>
      </c>
      <c r="H39" s="6">
        <v>630600</v>
      </c>
      <c r="I39" s="6">
        <v>322350</v>
      </c>
      <c r="J39" s="8">
        <f t="shared" si="6"/>
        <v>51.117982873453855</v>
      </c>
      <c r="K39" s="6"/>
    </row>
    <row r="40" spans="3:11" ht="55.5" customHeight="1" x14ac:dyDescent="0.3">
      <c r="C40" s="1"/>
      <c r="D40" s="9" t="s">
        <v>27</v>
      </c>
      <c r="E40" s="6">
        <v>1450000</v>
      </c>
      <c r="F40" s="7">
        <v>709984</v>
      </c>
      <c r="G40" s="8">
        <f t="shared" si="7"/>
        <v>48.964413793103446</v>
      </c>
      <c r="H40" s="6">
        <v>550000</v>
      </c>
      <c r="I40" s="6">
        <v>254200</v>
      </c>
      <c r="J40" s="8">
        <f t="shared" si="6"/>
        <v>46.218181818181819</v>
      </c>
      <c r="K40" s="6"/>
    </row>
    <row r="41" spans="3:11" s="3" customFormat="1" ht="18.75" x14ac:dyDescent="0.3">
      <c r="C41" s="2"/>
      <c r="D41" s="10" t="s">
        <v>28</v>
      </c>
      <c r="E41" s="11">
        <f>SUM(E38:E40)</f>
        <v>13138909.27</v>
      </c>
      <c r="F41" s="12">
        <f>SUM(F38:F40)</f>
        <v>8639534.9100000001</v>
      </c>
      <c r="G41" s="13">
        <f t="shared" si="7"/>
        <v>65.755343403783172</v>
      </c>
      <c r="H41" s="11">
        <f>SUM(H38:H40)</f>
        <v>1180600</v>
      </c>
      <c r="I41" s="11">
        <f>SUM(I38:I40)</f>
        <v>576550</v>
      </c>
      <c r="J41" s="13"/>
      <c r="K41" s="11">
        <f t="shared" ref="K41" si="9">H41-I41</f>
        <v>604050</v>
      </c>
    </row>
    <row r="42" spans="3:11" ht="22.5" x14ac:dyDescent="0.3">
      <c r="C42" s="18"/>
      <c r="D42" s="18" t="s">
        <v>7</v>
      </c>
      <c r="E42" s="19">
        <f>E10+E13+E17+E21+E29+E33+E37+E41</f>
        <v>98537836.349999979</v>
      </c>
      <c r="F42" s="19">
        <f>F10+F13+F17+F21+F29+F33+F37+F41</f>
        <v>53481817.010000005</v>
      </c>
      <c r="G42" s="21">
        <f t="shared" si="7"/>
        <v>54.275412360421711</v>
      </c>
      <c r="H42" s="19">
        <f>H10+H13+H17+H21+H29+H33+H37+H41</f>
        <v>11705262.74</v>
      </c>
      <c r="I42" s="19">
        <f>I10+I13+I17+I21+I29+I33+I37+I41</f>
        <v>3004223.56</v>
      </c>
      <c r="J42" s="20">
        <f t="shared" si="6"/>
        <v>25.665579891118274</v>
      </c>
      <c r="K42" s="19">
        <f t="shared" ref="K42" si="10">H42-I42</f>
        <v>8701039.1799999997</v>
      </c>
    </row>
    <row r="43" spans="3:11" ht="18.75" x14ac:dyDescent="0.3">
      <c r="D43" s="4"/>
      <c r="E43" s="4"/>
      <c r="F43" s="4"/>
      <c r="G43" s="4"/>
      <c r="H43" s="4"/>
      <c r="I43" s="4"/>
      <c r="J43" s="4"/>
      <c r="K43" s="4"/>
    </row>
    <row r="44" spans="3:11" ht="18.75" x14ac:dyDescent="0.3">
      <c r="D44" s="4"/>
      <c r="E44" s="4"/>
      <c r="F44" s="4"/>
      <c r="G44" s="4"/>
      <c r="H44" s="4"/>
      <c r="I44" s="4"/>
      <c r="J44" s="4"/>
      <c r="K44" s="4"/>
    </row>
    <row r="45" spans="3:11" ht="18.75" x14ac:dyDescent="0.3">
      <c r="D45" s="4"/>
      <c r="E45" s="4"/>
      <c r="F45" s="4"/>
      <c r="G45" s="4"/>
      <c r="H45" s="4"/>
      <c r="I45" s="4"/>
      <c r="J45" s="4"/>
      <c r="K45" s="4"/>
    </row>
    <row r="46" spans="3:11" ht="18.75" x14ac:dyDescent="0.3">
      <c r="D46" s="4"/>
      <c r="E46" s="4"/>
      <c r="F46" s="4"/>
      <c r="G46" s="4"/>
      <c r="H46" s="4"/>
      <c r="I46" s="4"/>
      <c r="J46" s="4"/>
      <c r="K46" s="4"/>
    </row>
  </sheetData>
  <mergeCells count="4">
    <mergeCell ref="E5:G5"/>
    <mergeCell ref="H5:J5"/>
    <mergeCell ref="D5:D6"/>
    <mergeCell ref="K5:K6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2025-07-24T06:48:22Z</cp:lastPrinted>
  <dcterms:created xsi:type="dcterms:W3CDTF">2015-06-05T18:17:20Z</dcterms:created>
  <dcterms:modified xsi:type="dcterms:W3CDTF">2025-07-24T06:48:49Z</dcterms:modified>
</cp:coreProperties>
</file>